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2680FC7D-2C9F-4206-8160-03C0EA6C3FF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  <c r="B26" i="1"/>
  <c r="B25" i="1"/>
  <c r="C21" i="1"/>
  <c r="C20" i="1"/>
  <c r="B21" i="1"/>
  <c r="B20" i="1"/>
  <c r="C19" i="1"/>
  <c r="C18" i="1"/>
  <c r="B19" i="1"/>
  <c r="B18" i="1"/>
</calcChain>
</file>

<file path=xl/sharedStrings.xml><?xml version="1.0" encoding="utf-8"?>
<sst xmlns="http://schemas.openxmlformats.org/spreadsheetml/2006/main" count="54" uniqueCount="35">
  <si>
    <t>Substrate</t>
  </si>
  <si>
    <t>Uncertainty</t>
  </si>
  <si>
    <t>Method</t>
  </si>
  <si>
    <t>Profilometry</t>
  </si>
  <si>
    <t>Note</t>
  </si>
  <si>
    <t>Thickness [nm]</t>
  </si>
  <si>
    <t>TFB concentration [mg/ml]</t>
  </si>
  <si>
    <t>Glass</t>
  </si>
  <si>
    <t>Dektak ASH, one measurement</t>
  </si>
  <si>
    <t>Si</t>
  </si>
  <si>
    <t>XRR</t>
  </si>
  <si>
    <t>Batch 19, need to get measurement data from Andreas</t>
  </si>
  <si>
    <t>Ellipsometry</t>
  </si>
  <si>
    <t>Si_TFB_short3_B-spline converted from Cauchy.mod applied to Si_TFB_short3_1 from Batch 25</t>
  </si>
  <si>
    <t>ITO</t>
  </si>
  <si>
    <t>0054BE_tape_Glass_ITO_TFB-5p0.SE from Batch 30</t>
  </si>
  <si>
    <t>0054BF_tape_Glass_ITO_TFB-5p0.SE from Batch 30</t>
  </si>
  <si>
    <t>0054BA_tape_Glass_ITO_TFB-0p5.SE from Batch 30</t>
  </si>
  <si>
    <t>0054BC_tape_Glass_ITO_TFB-2p0.SE from Batch 30</t>
  </si>
  <si>
    <t>0054BD_tape_Glass_ITO_TFB-2p0.SE from Batch 30</t>
  </si>
  <si>
    <t>0054BB_tape_Glass_ITO_TFB-0p5.SE from Batch 30</t>
  </si>
  <si>
    <t>Emil_Si_TFB_Cauchy model_Feb 2022 applied to Emil_Si_TFB_2021-03-08, i.e. the data from the first sample I gave Suhas. His model was not saved so I quickly re-did with a Cauchy layer in the transparent region.</t>
  </si>
  <si>
    <t>Uncertainty in ellipsometry fits come from 90% confidence interval in CompleteEASE</t>
  </si>
  <si>
    <t>Concentration</t>
  </si>
  <si>
    <t>Avg thickness</t>
  </si>
  <si>
    <t>Std dev</t>
  </si>
  <si>
    <t xml:space="preserve">Average thicknesses </t>
  </si>
  <si>
    <t>Interpolated thicknesses</t>
  </si>
  <si>
    <t>Thickness</t>
  </si>
  <si>
    <t>linear interpolation between 0.5 and 2</t>
  </si>
  <si>
    <t>linear interpolation between 2 and 5</t>
  </si>
  <si>
    <t>linear interpolation between 5 and 10</t>
  </si>
  <si>
    <t>Uncertainty in the last digit:</t>
  </si>
  <si>
    <t>Uncertainty [nm]</t>
  </si>
  <si>
    <t>More reasonable representation?: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</si>
</sst>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2" fontId="0" fillId="0" borderId="0" xfId="0" applyNumberFormat="1"/>
    <xf numFmtId="167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workbookViewId="0">
      <selection activeCell="K28" sqref="K28"/>
    </sheetView>
  </sheetViews>
  <sheetFormatPr defaultRowHeight="15" x14ac:dyDescent="0.25"/>
  <cols>
    <col min="1" max="1" width="25" bestFit="1" customWidth="1"/>
    <col min="2" max="2" width="13.140625" bestFit="1" customWidth="1"/>
    <col min="3" max="3" width="14.42578125" bestFit="1" customWidth="1"/>
    <col min="4" max="4" width="11.28515625" bestFit="1" customWidth="1"/>
    <col min="5" max="5" width="12.28515625" bestFit="1" customWidth="1"/>
    <col min="7" max="7" width="15" customWidth="1"/>
    <col min="8" max="8" width="16.140625" bestFit="1" customWidth="1"/>
  </cols>
  <sheetData>
    <row r="1" spans="1:10" x14ac:dyDescent="0.25">
      <c r="A1" t="s">
        <v>6</v>
      </c>
      <c r="B1" t="s">
        <v>0</v>
      </c>
      <c r="C1" t="s">
        <v>5</v>
      </c>
      <c r="D1" t="s">
        <v>1</v>
      </c>
      <c r="E1" t="s">
        <v>2</v>
      </c>
      <c r="F1" t="s">
        <v>4</v>
      </c>
    </row>
    <row r="2" spans="1:10" x14ac:dyDescent="0.25">
      <c r="A2">
        <v>10</v>
      </c>
      <c r="B2" t="s">
        <v>7</v>
      </c>
      <c r="C2">
        <v>29.6</v>
      </c>
      <c r="E2" t="s">
        <v>3</v>
      </c>
      <c r="F2" t="s">
        <v>8</v>
      </c>
    </row>
    <row r="3" spans="1:10" x14ac:dyDescent="0.25">
      <c r="A3">
        <v>5</v>
      </c>
      <c r="B3" t="s">
        <v>7</v>
      </c>
      <c r="C3">
        <v>9.6300000000000008</v>
      </c>
      <c r="E3" t="s">
        <v>3</v>
      </c>
      <c r="F3" t="s">
        <v>8</v>
      </c>
    </row>
    <row r="4" spans="1:10" x14ac:dyDescent="0.25">
      <c r="A4">
        <v>10</v>
      </c>
      <c r="B4" t="s">
        <v>9</v>
      </c>
      <c r="C4">
        <v>26.2</v>
      </c>
      <c r="E4" t="s">
        <v>10</v>
      </c>
      <c r="F4" t="s">
        <v>11</v>
      </c>
    </row>
    <row r="5" spans="1:10" x14ac:dyDescent="0.25">
      <c r="A5">
        <v>10</v>
      </c>
      <c r="B5" t="s">
        <v>9</v>
      </c>
      <c r="C5">
        <v>22.99</v>
      </c>
      <c r="E5" t="s">
        <v>12</v>
      </c>
      <c r="F5" t="s">
        <v>13</v>
      </c>
    </row>
    <row r="6" spans="1:10" x14ac:dyDescent="0.25">
      <c r="A6">
        <v>10</v>
      </c>
      <c r="B6" t="s">
        <v>9</v>
      </c>
      <c r="C6">
        <v>23.92</v>
      </c>
      <c r="D6">
        <v>4.0000000000000001E-3</v>
      </c>
      <c r="E6" t="s">
        <v>12</v>
      </c>
      <c r="F6" t="s">
        <v>21</v>
      </c>
    </row>
    <row r="7" spans="1:10" x14ac:dyDescent="0.25">
      <c r="A7">
        <v>5</v>
      </c>
      <c r="B7" t="s">
        <v>14</v>
      </c>
      <c r="C7">
        <v>11.77</v>
      </c>
      <c r="D7">
        <v>0.111</v>
      </c>
      <c r="E7" t="s">
        <v>12</v>
      </c>
      <c r="F7" t="s">
        <v>15</v>
      </c>
    </row>
    <row r="8" spans="1:10" x14ac:dyDescent="0.25">
      <c r="A8">
        <v>5</v>
      </c>
      <c r="B8" t="s">
        <v>14</v>
      </c>
      <c r="C8">
        <v>13.06</v>
      </c>
      <c r="D8">
        <v>0.122</v>
      </c>
      <c r="E8" t="s">
        <v>12</v>
      </c>
      <c r="F8" s="1" t="s">
        <v>16</v>
      </c>
    </row>
    <row r="9" spans="1:10" x14ac:dyDescent="0.25">
      <c r="A9">
        <v>2</v>
      </c>
      <c r="B9" t="s">
        <v>14</v>
      </c>
      <c r="C9" s="2">
        <v>3.5</v>
      </c>
      <c r="D9">
        <v>0.123</v>
      </c>
      <c r="E9" t="s">
        <v>12</v>
      </c>
      <c r="F9" s="1" t="s">
        <v>18</v>
      </c>
    </row>
    <row r="10" spans="1:10" x14ac:dyDescent="0.25">
      <c r="A10">
        <v>2</v>
      </c>
      <c r="B10" t="s">
        <v>14</v>
      </c>
      <c r="C10" s="2">
        <v>3</v>
      </c>
      <c r="D10">
        <v>0.104</v>
      </c>
      <c r="E10" t="s">
        <v>12</v>
      </c>
      <c r="F10" s="1" t="s">
        <v>19</v>
      </c>
    </row>
    <row r="11" spans="1:10" x14ac:dyDescent="0.25">
      <c r="A11">
        <v>0.5</v>
      </c>
      <c r="B11" t="s">
        <v>14</v>
      </c>
      <c r="C11">
        <v>2.4700000000000002</v>
      </c>
      <c r="D11">
        <v>8.2000000000000003E-2</v>
      </c>
      <c r="E11" t="s">
        <v>12</v>
      </c>
      <c r="F11" s="1" t="s">
        <v>17</v>
      </c>
    </row>
    <row r="12" spans="1:10" x14ac:dyDescent="0.25">
      <c r="A12">
        <v>0.5</v>
      </c>
      <c r="B12" t="s">
        <v>14</v>
      </c>
      <c r="C12">
        <v>0.79</v>
      </c>
      <c r="D12">
        <v>8.8999999999999996E-2</v>
      </c>
      <c r="E12" t="s">
        <v>12</v>
      </c>
      <c r="F12" s="1" t="s">
        <v>20</v>
      </c>
    </row>
    <row r="14" spans="1:10" x14ac:dyDescent="0.25">
      <c r="D14" t="s">
        <v>22</v>
      </c>
    </row>
    <row r="16" spans="1:10" x14ac:dyDescent="0.25">
      <c r="A16" t="s">
        <v>26</v>
      </c>
      <c r="G16" t="s">
        <v>32</v>
      </c>
      <c r="J16" t="s">
        <v>34</v>
      </c>
    </row>
    <row r="17" spans="1:11" x14ac:dyDescent="0.25">
      <c r="A17" t="s">
        <v>23</v>
      </c>
      <c r="B17" t="s">
        <v>24</v>
      </c>
      <c r="C17" t="s">
        <v>25</v>
      </c>
      <c r="G17" t="s">
        <v>5</v>
      </c>
      <c r="H17" t="s">
        <v>33</v>
      </c>
    </row>
    <row r="18" spans="1:11" x14ac:dyDescent="0.25">
      <c r="A18">
        <v>10</v>
      </c>
      <c r="B18">
        <f>AVERAGE(C2,C4:C6)</f>
        <v>25.677499999999998</v>
      </c>
      <c r="C18">
        <f>STDEV(C2,C4:C6)</f>
        <v>2.9422482899986542</v>
      </c>
      <c r="G18" s="4">
        <v>25.677499999999998</v>
      </c>
      <c r="H18" s="4">
        <v>2.9422482899986542</v>
      </c>
      <c r="J18" s="4">
        <v>25.677499999999998</v>
      </c>
      <c r="K18" s="4">
        <v>2.9422482899986542</v>
      </c>
    </row>
    <row r="19" spans="1:11" x14ac:dyDescent="0.25">
      <c r="A19">
        <v>5</v>
      </c>
      <c r="B19">
        <f>AVERAGE(C3,C7:C8)</f>
        <v>11.486666666666666</v>
      </c>
      <c r="C19">
        <f>STDEV(C3,C7:C8)</f>
        <v>1.7324645258513445</v>
      </c>
      <c r="G19" s="4">
        <v>11.486666666666666</v>
      </c>
      <c r="H19" s="4">
        <v>1.7324645258513445</v>
      </c>
      <c r="J19" s="4">
        <v>11.486666666666666</v>
      </c>
      <c r="K19" s="4">
        <v>1.7324645258513445</v>
      </c>
    </row>
    <row r="20" spans="1:11" x14ac:dyDescent="0.25">
      <c r="A20">
        <v>2</v>
      </c>
      <c r="B20" s="2">
        <f>AVERAGE(C9:C10)</f>
        <v>3.25</v>
      </c>
      <c r="C20">
        <f>STDEV(C9:C10)</f>
        <v>0.35355339059327379</v>
      </c>
      <c r="G20" s="3">
        <v>3.25</v>
      </c>
      <c r="H20" s="3">
        <v>0.35355339059327379</v>
      </c>
      <c r="J20" s="3">
        <v>3.25</v>
      </c>
      <c r="K20" s="3">
        <v>0.35355339059327379</v>
      </c>
    </row>
    <row r="21" spans="1:11" x14ac:dyDescent="0.25">
      <c r="A21">
        <v>0.5</v>
      </c>
      <c r="B21">
        <f>AVERAGE(C11:C12)</f>
        <v>1.6300000000000001</v>
      </c>
      <c r="C21">
        <f>STDEV(C11:C12)</f>
        <v>1.1879393923934003</v>
      </c>
      <c r="G21" s="4">
        <v>1.6300000000000001</v>
      </c>
      <c r="H21" s="4">
        <v>1.1879393923934003</v>
      </c>
      <c r="J21" s="3">
        <v>1.6300000000000001</v>
      </c>
      <c r="K21" s="3">
        <v>1.1879393923934003</v>
      </c>
    </row>
    <row r="23" spans="1:11" x14ac:dyDescent="0.25">
      <c r="A23" t="s">
        <v>27</v>
      </c>
    </row>
    <row r="24" spans="1:11" x14ac:dyDescent="0.25">
      <c r="A24" t="s">
        <v>23</v>
      </c>
      <c r="B24" t="s">
        <v>28</v>
      </c>
    </row>
    <row r="25" spans="1:11" x14ac:dyDescent="0.25">
      <c r="A25">
        <v>1</v>
      </c>
      <c r="B25">
        <f>B21+(A25-A21)*(B20-B21)/(A20-A21)</f>
        <v>2.17</v>
      </c>
      <c r="C25" t="s">
        <v>29</v>
      </c>
      <c r="G25" s="4">
        <v>2.17</v>
      </c>
      <c r="J25" s="3">
        <v>2.17</v>
      </c>
    </row>
    <row r="26" spans="1:11" x14ac:dyDescent="0.25">
      <c r="A26">
        <v>3</v>
      </c>
      <c r="B26">
        <f>B20+(A26-A20)*(B19-B20)/(A19-A20)</f>
        <v>5.9955555555555549</v>
      </c>
      <c r="C26" t="s">
        <v>30</v>
      </c>
      <c r="G26" s="4">
        <v>5.9955555555555549</v>
      </c>
      <c r="J26" s="4">
        <v>5.9955555555555549</v>
      </c>
    </row>
    <row r="27" spans="1:11" x14ac:dyDescent="0.25">
      <c r="A27">
        <v>8</v>
      </c>
      <c r="B27">
        <f>B19+(A27-A19)*(B18-B19)/(A18-A19)</f>
        <v>20.001166666666666</v>
      </c>
      <c r="C27" t="s">
        <v>31</v>
      </c>
      <c r="G27" s="4">
        <v>20.001166666666666</v>
      </c>
      <c r="J27" s="4">
        <v>20.001166666666666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2022-03-29T08:34:48Z</dcterms:modified>
</cp:coreProperties>
</file>